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<sst xmlns="http://schemas.openxmlformats.org/spreadsheetml/2006/main" count="113" uniqueCount="79">
  <si>
    <t>Owner</t>
  </si>
  <si>
    <t>Boat Name</t>
  </si>
  <si>
    <t>Boat Type</t>
  </si>
  <si>
    <t>D-PN</t>
  </si>
  <si>
    <t>0-1</t>
  </si>
  <si>
    <t>2-3</t>
  </si>
  <si>
    <t>5-9</t>
  </si>
  <si>
    <t>Flying Scot</t>
  </si>
  <si>
    <t>Frontrunner</t>
  </si>
  <si>
    <t>San Juan 21 (fk)</t>
  </si>
  <si>
    <t>San Juan 21 (sk)</t>
  </si>
  <si>
    <t>Laser</t>
  </si>
  <si>
    <t>Hobie 16</t>
  </si>
  <si>
    <t>Hobie Tiger F18 SLP spi</t>
  </si>
  <si>
    <t>Hobie Tiger F18HT Uni spi 2up</t>
  </si>
  <si>
    <t>Hobie Tiger ODR spi</t>
  </si>
  <si>
    <t>Owner and Boat</t>
  </si>
  <si>
    <t>Correction Factors</t>
  </si>
  <si>
    <t>Times</t>
  </si>
  <si>
    <t>Elapsed Time (in min.)</t>
  </si>
  <si>
    <t>Corrected Time (in min)</t>
  </si>
  <si>
    <t>Never Never Land</t>
  </si>
  <si>
    <t>Squires</t>
  </si>
  <si>
    <t>no name</t>
  </si>
  <si>
    <t>Sail No.</t>
  </si>
  <si>
    <t>Farinholt</t>
  </si>
  <si>
    <t>Blue Sparks</t>
  </si>
  <si>
    <t>Cross / Lambert</t>
  </si>
  <si>
    <t>Nine Iron</t>
  </si>
  <si>
    <t>Hubbard</t>
  </si>
  <si>
    <t>Guenther</t>
  </si>
  <si>
    <t>Kimbrough</t>
  </si>
  <si>
    <t>Mehitabel</t>
  </si>
  <si>
    <t>Weisleder</t>
  </si>
  <si>
    <t>No Big Heel</t>
  </si>
  <si>
    <t>Deutsch</t>
  </si>
  <si>
    <t>Backspace</t>
  </si>
  <si>
    <t>Chesser</t>
  </si>
  <si>
    <t>Scuba Kat</t>
  </si>
  <si>
    <t>Mobjack</t>
  </si>
  <si>
    <t>Beery</t>
  </si>
  <si>
    <t>Sloop John B</t>
  </si>
  <si>
    <t>Karns</t>
  </si>
  <si>
    <t>Antonia</t>
  </si>
  <si>
    <t>Massie</t>
  </si>
  <si>
    <t>Spencer</t>
  </si>
  <si>
    <t>Red Dog</t>
  </si>
  <si>
    <t>Braun</t>
  </si>
  <si>
    <t>No Go Tippy</t>
  </si>
  <si>
    <t>Almany</t>
  </si>
  <si>
    <t>Bauer</t>
  </si>
  <si>
    <t>3sixty5</t>
  </si>
  <si>
    <t>Toms</t>
  </si>
  <si>
    <t>boat</t>
  </si>
  <si>
    <t xml:space="preserve">111 / 112 </t>
  </si>
  <si>
    <t>Buhl</t>
  </si>
  <si>
    <t>Viking</t>
  </si>
  <si>
    <t>Wake</t>
  </si>
  <si>
    <t>Dilbert's Girlfriend</t>
  </si>
  <si>
    <t>Wardwell</t>
  </si>
  <si>
    <t>Lightning</t>
  </si>
  <si>
    <t>Schwarzschild</t>
  </si>
  <si>
    <t>Etc.</t>
  </si>
  <si>
    <t>Waters</t>
  </si>
  <si>
    <t>Lloyd</t>
  </si>
  <si>
    <t>Contigo Ergo Zoom</t>
  </si>
  <si>
    <t>Nacra 5.8 NA</t>
  </si>
  <si>
    <t>Roberts</t>
  </si>
  <si>
    <t>Cross</t>
  </si>
  <si>
    <t>Mobjacket</t>
  </si>
  <si>
    <t>Budwell / Collins</t>
  </si>
  <si>
    <t>Williams</t>
  </si>
  <si>
    <t>Slingblade</t>
  </si>
  <si>
    <t>Position</t>
  </si>
  <si>
    <t>DNC</t>
  </si>
  <si>
    <t>FBYC</t>
  </si>
  <si>
    <t>Long Distance Race</t>
  </si>
  <si>
    <t>PRO</t>
  </si>
  <si>
    <t>ALEX ALVIS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</si>
</sst>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0.000"/>
    <numFmt numFmtId="167" formatCode="0.000000"/>
    <numFmt numFmtId="168" formatCode="0.00000"/>
    <numFmt numFmtId="169" formatCode="0.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 wrapText="1"/>
    </xf>
    <xf numFmtId="1" fontId="0" fillId="2" borderId="0" xfId="0" applyNumberFormat="1" applyFill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421875" style="3" bestFit="1" customWidth="1"/>
    <col min="2" max="2" width="15.421875" style="3" bestFit="1" customWidth="1"/>
    <col min="3" max="3" width="7.57421875" style="3" bestFit="1" customWidth="1"/>
    <col min="4" max="4" width="28.421875" style="3" customWidth="1"/>
    <col min="5" max="5" width="8.00390625" style="3" customWidth="1"/>
    <col min="6" max="6" width="9.140625" style="3" hidden="1" customWidth="1"/>
    <col min="7" max="7" width="5.28125" style="3" hidden="1" customWidth="1"/>
    <col min="8" max="8" width="6.28125" style="3" hidden="1" customWidth="1"/>
    <col min="9" max="9" width="8.28125" style="3" hidden="1" customWidth="1"/>
    <col min="10" max="10" width="15.28125" style="3" customWidth="1"/>
    <col min="11" max="11" width="18.28125" style="3" customWidth="1"/>
    <col min="12" max="12" width="7.57421875" style="3" customWidth="1"/>
    <col min="13" max="16384" width="9.140625" style="3" customWidth="1"/>
  </cols>
  <sheetData>
    <row r="1" spans="1:2" s="21" customFormat="1" ht="12.75">
      <c r="A1" s="21" t="s">
        <v>77</v>
      </c>
      <c r="B1" s="21" t="s">
        <v>78</v>
      </c>
    </row>
    <row r="2" spans="1:4" s="21" customFormat="1" ht="25.5">
      <c r="A2" s="21" t="s">
        <v>76</v>
      </c>
      <c r="B2" s="22">
        <v>39633</v>
      </c>
      <c r="D2" s="21" t="s">
        <v>75</v>
      </c>
    </row>
    <row r="3" spans="1:11" ht="13.5" thickBot="1">
      <c r="A3" s="6" t="s">
        <v>16</v>
      </c>
      <c r="B3" s="6"/>
      <c r="C3" s="6"/>
      <c r="D3" s="6"/>
      <c r="E3" s="12" t="s">
        <v>17</v>
      </c>
      <c r="F3" s="12"/>
      <c r="G3" s="12"/>
      <c r="H3" s="12"/>
      <c r="I3" s="12"/>
      <c r="J3" s="6" t="s">
        <v>18</v>
      </c>
      <c r="K3" s="6"/>
    </row>
    <row r="4" spans="1:11" s="1" customFormat="1" ht="13.5" thickBot="1">
      <c r="A4" s="7"/>
      <c r="B4" s="8"/>
      <c r="C4" s="8"/>
      <c r="D4" s="8" t="s">
        <v>2</v>
      </c>
      <c r="E4" s="9" t="s">
        <v>3</v>
      </c>
      <c r="F4" s="1" t="s">
        <v>4</v>
      </c>
      <c r="G4" s="2" t="s">
        <v>5</v>
      </c>
      <c r="H4" s="1">
        <v>4</v>
      </c>
      <c r="I4" s="2" t="s">
        <v>6</v>
      </c>
      <c r="J4" s="10"/>
      <c r="K4" s="10"/>
    </row>
    <row r="5" spans="4:12" s="1" customFormat="1" ht="12.75">
      <c r="D5" s="3" t="s">
        <v>60</v>
      </c>
      <c r="E5" s="4">
        <v>87</v>
      </c>
      <c r="F5" s="4">
        <v>92.6</v>
      </c>
      <c r="G5" s="4">
        <v>87.6</v>
      </c>
      <c r="H5" s="4">
        <v>85.4</v>
      </c>
      <c r="I5" s="4">
        <v>83.9</v>
      </c>
      <c r="J5" s="4"/>
      <c r="K5" s="5"/>
      <c r="L5" s="5"/>
    </row>
    <row r="6" spans="4:12" s="1" customFormat="1" ht="12.75">
      <c r="D6" s="3" t="s">
        <v>39</v>
      </c>
      <c r="E6" s="4">
        <v>91.3</v>
      </c>
      <c r="F6" s="4">
        <v>96.5</v>
      </c>
      <c r="G6" s="4">
        <v>92.4</v>
      </c>
      <c r="H6" s="4">
        <v>88</v>
      </c>
      <c r="I6" s="4">
        <v>86.5</v>
      </c>
      <c r="J6" s="4"/>
      <c r="K6" s="5"/>
      <c r="L6" s="5"/>
    </row>
    <row r="7" spans="1:12" ht="12.75">
      <c r="A7" s="20"/>
      <c r="D7" s="3" t="s">
        <v>7</v>
      </c>
      <c r="E7" s="4">
        <v>89.6</v>
      </c>
      <c r="F7" s="4">
        <v>92.1</v>
      </c>
      <c r="G7" s="4">
        <v>90.4</v>
      </c>
      <c r="H7" s="4">
        <v>89.1</v>
      </c>
      <c r="I7" s="4">
        <v>87.5</v>
      </c>
      <c r="K7" s="5"/>
      <c r="L7" s="5"/>
    </row>
    <row r="8" spans="4:12" ht="12.75">
      <c r="D8" s="3" t="s">
        <v>8</v>
      </c>
      <c r="E8" s="4">
        <v>87</v>
      </c>
      <c r="F8" s="4">
        <v>91.1</v>
      </c>
      <c r="G8" s="4">
        <v>87.6</v>
      </c>
      <c r="H8" s="4">
        <v>85.7</v>
      </c>
      <c r="I8" s="4"/>
      <c r="K8" s="5"/>
      <c r="L8" s="5"/>
    </row>
    <row r="9" spans="4:12" ht="12.75">
      <c r="D9" s="3" t="s">
        <v>9</v>
      </c>
      <c r="E9" s="3">
        <v>95.6</v>
      </c>
      <c r="G9" s="3">
        <v>96.3</v>
      </c>
      <c r="K9" s="5"/>
      <c r="L9" s="5"/>
    </row>
    <row r="10" spans="4:12" ht="12.75">
      <c r="D10" s="3" t="s">
        <v>10</v>
      </c>
      <c r="E10" s="3">
        <v>94.7</v>
      </c>
      <c r="F10" s="3">
        <v>97.1</v>
      </c>
      <c r="G10" s="3">
        <v>94.9</v>
      </c>
      <c r="H10" s="3">
        <v>93.7</v>
      </c>
      <c r="I10" s="3">
        <v>93.7</v>
      </c>
      <c r="K10" s="5"/>
      <c r="L10" s="5"/>
    </row>
    <row r="11" spans="4:12" ht="12.75">
      <c r="D11" s="3" t="s">
        <v>11</v>
      </c>
      <c r="E11" s="4">
        <v>91.1</v>
      </c>
      <c r="F11" s="4">
        <v>93.7</v>
      </c>
      <c r="G11" s="4">
        <v>92.3</v>
      </c>
      <c r="H11" s="4">
        <v>91</v>
      </c>
      <c r="I11" s="4">
        <v>88.2</v>
      </c>
      <c r="K11" s="5"/>
      <c r="L11" s="5"/>
    </row>
    <row r="12" spans="4:12" ht="12.75">
      <c r="D12" s="3" t="s">
        <v>12</v>
      </c>
      <c r="E12" s="3">
        <v>76</v>
      </c>
      <c r="F12" s="3">
        <v>81.5</v>
      </c>
      <c r="G12" s="3">
        <v>78.7</v>
      </c>
      <c r="H12" s="3">
        <v>74.1</v>
      </c>
      <c r="I12" s="3">
        <v>71.3</v>
      </c>
      <c r="K12" s="5"/>
      <c r="L12" s="5"/>
    </row>
    <row r="13" spans="4:12" ht="12.75">
      <c r="D13" s="3" t="s">
        <v>13</v>
      </c>
      <c r="E13" s="3">
        <v>62.4</v>
      </c>
      <c r="F13" s="3">
        <v>65.4</v>
      </c>
      <c r="G13" s="3">
        <v>63.9</v>
      </c>
      <c r="H13" s="3">
        <v>61.3</v>
      </c>
      <c r="I13" s="3">
        <v>59.5</v>
      </c>
      <c r="K13" s="5"/>
      <c r="L13" s="5"/>
    </row>
    <row r="14" spans="4:12" ht="12.75">
      <c r="D14" s="3" t="s">
        <v>14</v>
      </c>
      <c r="E14" s="3">
        <v>60</v>
      </c>
      <c r="F14" s="3">
        <v>63.1</v>
      </c>
      <c r="G14" s="3">
        <v>60.5</v>
      </c>
      <c r="H14" s="3">
        <v>59.6</v>
      </c>
      <c r="I14" s="3">
        <v>57.3</v>
      </c>
      <c r="K14" s="5"/>
      <c r="L14" s="5"/>
    </row>
    <row r="15" spans="4:12" ht="13.5" thickBot="1">
      <c r="D15" s="3" t="s">
        <v>15</v>
      </c>
      <c r="E15" s="3">
        <v>62.1</v>
      </c>
      <c r="F15" s="3">
        <v>65.3</v>
      </c>
      <c r="G15" s="3">
        <v>63.6</v>
      </c>
      <c r="H15" s="3">
        <v>61.2</v>
      </c>
      <c r="I15" s="3">
        <v>59.5</v>
      </c>
      <c r="K15" s="5"/>
      <c r="L15" s="5"/>
    </row>
    <row r="16" spans="1:12" ht="26.25" thickBot="1">
      <c r="A16" s="13" t="s">
        <v>0</v>
      </c>
      <c r="B16" s="14" t="s">
        <v>1</v>
      </c>
      <c r="C16" s="14" t="s">
        <v>24</v>
      </c>
      <c r="D16" s="14" t="s">
        <v>2</v>
      </c>
      <c r="E16" s="15" t="s">
        <v>3</v>
      </c>
      <c r="F16" s="16"/>
      <c r="G16" s="16"/>
      <c r="H16" s="16"/>
      <c r="I16" s="16"/>
      <c r="J16" s="17" t="s">
        <v>19</v>
      </c>
      <c r="K16" s="18" t="s">
        <v>20</v>
      </c>
      <c r="L16" s="11" t="s">
        <v>73</v>
      </c>
    </row>
    <row r="17" spans="1:12" ht="12.75">
      <c r="A17" s="3" t="s">
        <v>25</v>
      </c>
      <c r="B17" s="3" t="s">
        <v>26</v>
      </c>
      <c r="C17" s="3">
        <v>102</v>
      </c>
      <c r="D17" s="3" t="s">
        <v>8</v>
      </c>
      <c r="E17" s="4">
        <v>87</v>
      </c>
      <c r="F17" s="4"/>
      <c r="G17" s="4"/>
      <c r="H17" s="4"/>
      <c r="I17" s="4"/>
      <c r="J17" s="5">
        <f>105+41/60</f>
        <v>105.68333333333334</v>
      </c>
      <c r="K17" s="5">
        <f aca="true" t="shared" si="0" ref="K17:K43">(J17/E17)*100</f>
        <v>121.47509578544063</v>
      </c>
      <c r="L17" s="19">
        <v>1</v>
      </c>
    </row>
    <row r="18" spans="1:12" ht="12.75">
      <c r="A18" s="3" t="s">
        <v>30</v>
      </c>
      <c r="B18" s="3" t="s">
        <v>23</v>
      </c>
      <c r="C18" s="3">
        <v>504</v>
      </c>
      <c r="D18" s="3" t="s">
        <v>39</v>
      </c>
      <c r="E18" s="4">
        <v>91.3</v>
      </c>
      <c r="F18" s="4"/>
      <c r="G18" s="4"/>
      <c r="H18" s="4"/>
      <c r="I18" s="4"/>
      <c r="J18" s="5">
        <f>111+8/60</f>
        <v>111.13333333333334</v>
      </c>
      <c r="K18" s="5">
        <f t="shared" si="0"/>
        <v>121.72325666301572</v>
      </c>
      <c r="L18" s="19">
        <f>L17+1</f>
        <v>2</v>
      </c>
    </row>
    <row r="19" spans="1:12" ht="12.75">
      <c r="A19" s="3" t="s">
        <v>67</v>
      </c>
      <c r="B19" s="3" t="s">
        <v>69</v>
      </c>
      <c r="C19" s="3">
        <v>451</v>
      </c>
      <c r="D19" s="3" t="s">
        <v>39</v>
      </c>
      <c r="E19" s="4">
        <v>91.3</v>
      </c>
      <c r="F19" s="4"/>
      <c r="G19" s="4"/>
      <c r="H19" s="4"/>
      <c r="I19" s="4"/>
      <c r="J19" s="5">
        <f>111+28/60</f>
        <v>111.46666666666667</v>
      </c>
      <c r="K19" s="5">
        <f t="shared" si="0"/>
        <v>122.08835341365463</v>
      </c>
      <c r="L19" s="19">
        <f aca="true" t="shared" si="1" ref="L19:L40">L18+1</f>
        <v>3</v>
      </c>
    </row>
    <row r="20" spans="1:12" ht="12.75">
      <c r="A20" s="3" t="s">
        <v>47</v>
      </c>
      <c r="B20" s="3" t="s">
        <v>48</v>
      </c>
      <c r="C20" s="3">
        <v>121</v>
      </c>
      <c r="D20" s="3" t="s">
        <v>8</v>
      </c>
      <c r="E20" s="4">
        <v>87</v>
      </c>
      <c r="F20" s="4"/>
      <c r="G20" s="4"/>
      <c r="H20" s="4"/>
      <c r="I20" s="4"/>
      <c r="J20" s="5">
        <f>106+22/60</f>
        <v>106.36666666666666</v>
      </c>
      <c r="K20" s="5">
        <f t="shared" si="0"/>
        <v>122.26053639846744</v>
      </c>
      <c r="L20" s="19">
        <f t="shared" si="1"/>
        <v>4</v>
      </c>
    </row>
    <row r="21" spans="1:12" ht="12.75">
      <c r="A21" s="3" t="s">
        <v>57</v>
      </c>
      <c r="B21" s="3" t="s">
        <v>58</v>
      </c>
      <c r="C21" s="3">
        <v>2680</v>
      </c>
      <c r="D21" s="3" t="s">
        <v>7</v>
      </c>
      <c r="E21" s="4">
        <v>89.6</v>
      </c>
      <c r="F21" s="4"/>
      <c r="G21" s="4"/>
      <c r="H21" s="4"/>
      <c r="I21" s="4"/>
      <c r="J21" s="5">
        <f>110+48/60</f>
        <v>110.8</v>
      </c>
      <c r="K21" s="5">
        <f t="shared" si="0"/>
        <v>123.66071428571428</v>
      </c>
      <c r="L21" s="19">
        <f t="shared" si="1"/>
        <v>5</v>
      </c>
    </row>
    <row r="22" spans="1:12" ht="12.75">
      <c r="A22" s="3" t="s">
        <v>27</v>
      </c>
      <c r="B22" s="3" t="s">
        <v>28</v>
      </c>
      <c r="C22" s="3">
        <v>103</v>
      </c>
      <c r="D22" s="3" t="s">
        <v>8</v>
      </c>
      <c r="E22" s="4">
        <v>87</v>
      </c>
      <c r="F22" s="4"/>
      <c r="G22" s="4"/>
      <c r="H22" s="4"/>
      <c r="I22" s="4"/>
      <c r="J22" s="5">
        <f>108+11/60</f>
        <v>108.18333333333334</v>
      </c>
      <c r="K22" s="5">
        <f t="shared" si="0"/>
        <v>124.34865900383143</v>
      </c>
      <c r="L22" s="19">
        <f t="shared" si="1"/>
        <v>6</v>
      </c>
    </row>
    <row r="23" spans="1:12" ht="12.75">
      <c r="A23" s="3" t="s">
        <v>22</v>
      </c>
      <c r="B23" s="3" t="s">
        <v>23</v>
      </c>
      <c r="C23" s="3">
        <v>184603</v>
      </c>
      <c r="D23" s="3" t="s">
        <v>11</v>
      </c>
      <c r="E23" s="4">
        <v>91.1</v>
      </c>
      <c r="F23" s="4"/>
      <c r="G23" s="4"/>
      <c r="H23" s="4"/>
      <c r="I23" s="4"/>
      <c r="J23" s="5">
        <f>115+20/60</f>
        <v>115.33333333333333</v>
      </c>
      <c r="K23" s="5">
        <f t="shared" si="0"/>
        <v>126.60080497621662</v>
      </c>
      <c r="L23" s="19">
        <f t="shared" si="1"/>
        <v>7</v>
      </c>
    </row>
    <row r="24" spans="1:12" ht="12.75">
      <c r="A24" s="3" t="s">
        <v>45</v>
      </c>
      <c r="B24" s="3" t="s">
        <v>46</v>
      </c>
      <c r="C24" s="3">
        <v>124</v>
      </c>
      <c r="D24" s="3" t="s">
        <v>8</v>
      </c>
      <c r="E24" s="4">
        <v>87</v>
      </c>
      <c r="F24" s="4"/>
      <c r="G24" s="4"/>
      <c r="H24" s="4"/>
      <c r="I24" s="4"/>
      <c r="J24" s="5">
        <f>110+9/60</f>
        <v>110.15</v>
      </c>
      <c r="K24" s="5">
        <f t="shared" si="0"/>
        <v>126.60919540229885</v>
      </c>
      <c r="L24" s="19">
        <f t="shared" si="1"/>
        <v>8</v>
      </c>
    </row>
    <row r="25" spans="1:12" ht="12.75">
      <c r="A25" s="3" t="s">
        <v>59</v>
      </c>
      <c r="B25" s="3" t="s">
        <v>23</v>
      </c>
      <c r="C25" s="3">
        <v>14044</v>
      </c>
      <c r="D25" s="3" t="s">
        <v>60</v>
      </c>
      <c r="E25" s="4">
        <v>87</v>
      </c>
      <c r="F25" s="4"/>
      <c r="G25" s="4"/>
      <c r="H25" s="4"/>
      <c r="I25" s="4"/>
      <c r="J25" s="5">
        <f>112+23/60</f>
        <v>112.38333333333334</v>
      </c>
      <c r="K25" s="5">
        <f t="shared" si="0"/>
        <v>129.17624521072796</v>
      </c>
      <c r="L25" s="19">
        <f t="shared" si="1"/>
        <v>9</v>
      </c>
    </row>
    <row r="26" spans="1:12" ht="12.75">
      <c r="A26" s="3" t="s">
        <v>42</v>
      </c>
      <c r="B26" s="3" t="s">
        <v>21</v>
      </c>
      <c r="C26" s="3" t="s">
        <v>54</v>
      </c>
      <c r="D26" s="3" t="s">
        <v>8</v>
      </c>
      <c r="E26" s="4">
        <v>87</v>
      </c>
      <c r="F26" s="4"/>
      <c r="G26" s="4"/>
      <c r="H26" s="4"/>
      <c r="I26" s="4"/>
      <c r="J26" s="5">
        <f>112+35/60</f>
        <v>112.58333333333333</v>
      </c>
      <c r="K26" s="5">
        <f t="shared" si="0"/>
        <v>129.40613026819923</v>
      </c>
      <c r="L26" s="19">
        <f t="shared" si="1"/>
        <v>10</v>
      </c>
    </row>
    <row r="27" spans="1:12" ht="12.75">
      <c r="A27" s="3" t="s">
        <v>35</v>
      </c>
      <c r="B27" s="3" t="s">
        <v>36</v>
      </c>
      <c r="C27" s="3">
        <v>159785</v>
      </c>
      <c r="D27" s="3" t="s">
        <v>11</v>
      </c>
      <c r="E27" s="4">
        <v>91.1</v>
      </c>
      <c r="F27" s="4"/>
      <c r="G27" s="4"/>
      <c r="H27" s="4"/>
      <c r="I27" s="4"/>
      <c r="J27" s="5">
        <f>118+54/60</f>
        <v>118.9</v>
      </c>
      <c r="K27" s="5">
        <f t="shared" si="0"/>
        <v>130.5159165751921</v>
      </c>
      <c r="L27" s="19">
        <f t="shared" si="1"/>
        <v>11</v>
      </c>
    </row>
    <row r="28" spans="1:12" ht="12.75">
      <c r="A28" s="3" t="s">
        <v>31</v>
      </c>
      <c r="B28" s="3" t="s">
        <v>32</v>
      </c>
      <c r="C28" s="3">
        <v>2886</v>
      </c>
      <c r="D28" s="3" t="s">
        <v>7</v>
      </c>
      <c r="E28" s="4">
        <v>89.6</v>
      </c>
      <c r="F28" s="4"/>
      <c r="G28" s="4"/>
      <c r="H28" s="4"/>
      <c r="I28" s="4"/>
      <c r="J28" s="5">
        <f>117+34/60</f>
        <v>117.56666666666666</v>
      </c>
      <c r="K28" s="5">
        <f t="shared" si="0"/>
        <v>131.21279761904762</v>
      </c>
      <c r="L28" s="19">
        <f t="shared" si="1"/>
        <v>12</v>
      </c>
    </row>
    <row r="29" spans="1:12" ht="12.75">
      <c r="A29" s="3" t="s">
        <v>71</v>
      </c>
      <c r="B29" s="3" t="s">
        <v>72</v>
      </c>
      <c r="C29" s="3">
        <v>111</v>
      </c>
      <c r="D29" s="3" t="s">
        <v>8</v>
      </c>
      <c r="E29" s="4">
        <v>87</v>
      </c>
      <c r="J29" s="5">
        <f>114+34/60</f>
        <v>114.56666666666666</v>
      </c>
      <c r="K29" s="5">
        <f t="shared" si="0"/>
        <v>131.68582375478928</v>
      </c>
      <c r="L29" s="19">
        <f t="shared" si="1"/>
        <v>13</v>
      </c>
    </row>
    <row r="30" spans="1:12" ht="12.75">
      <c r="A30" s="3" t="s">
        <v>40</v>
      </c>
      <c r="B30" s="3" t="s">
        <v>41</v>
      </c>
      <c r="C30" s="3">
        <v>4257</v>
      </c>
      <c r="D30" s="3" t="s">
        <v>7</v>
      </c>
      <c r="E30" s="4">
        <v>89.6</v>
      </c>
      <c r="F30" s="4"/>
      <c r="G30" s="4"/>
      <c r="H30" s="4"/>
      <c r="I30" s="4"/>
      <c r="J30" s="5">
        <f>119+13/60</f>
        <v>119.21666666666667</v>
      </c>
      <c r="K30" s="5">
        <f t="shared" si="0"/>
        <v>133.05431547619048</v>
      </c>
      <c r="L30" s="19">
        <f t="shared" si="1"/>
        <v>14</v>
      </c>
    </row>
    <row r="31" spans="1:12" ht="12.75">
      <c r="A31" s="3" t="s">
        <v>63</v>
      </c>
      <c r="B31" s="3" t="s">
        <v>23</v>
      </c>
      <c r="C31" s="3">
        <v>138774</v>
      </c>
      <c r="D31" s="3" t="s">
        <v>11</v>
      </c>
      <c r="E31" s="4">
        <v>91.1</v>
      </c>
      <c r="F31" s="4"/>
      <c r="G31" s="4"/>
      <c r="H31" s="4"/>
      <c r="I31" s="4"/>
      <c r="J31" s="5">
        <f>121+16/60</f>
        <v>121.26666666666667</v>
      </c>
      <c r="K31" s="5">
        <f t="shared" si="0"/>
        <v>133.11379436516648</v>
      </c>
      <c r="L31" s="19">
        <f t="shared" si="1"/>
        <v>15</v>
      </c>
    </row>
    <row r="32" spans="1:12" ht="12.75">
      <c r="A32" s="3" t="s">
        <v>37</v>
      </c>
      <c r="B32" s="3" t="s">
        <v>38</v>
      </c>
      <c r="C32" s="3">
        <v>1477</v>
      </c>
      <c r="D32" s="3" t="s">
        <v>10</v>
      </c>
      <c r="E32" s="3">
        <v>94.7</v>
      </c>
      <c r="J32" s="5">
        <f>126+16/60</f>
        <v>126.26666666666667</v>
      </c>
      <c r="K32" s="5">
        <f t="shared" si="0"/>
        <v>133.33333333333331</v>
      </c>
      <c r="L32" s="19">
        <f t="shared" si="1"/>
        <v>16</v>
      </c>
    </row>
    <row r="33" spans="1:12" ht="12.75">
      <c r="A33" s="3" t="s">
        <v>55</v>
      </c>
      <c r="B33" s="3" t="s">
        <v>56</v>
      </c>
      <c r="C33" s="3">
        <v>5037</v>
      </c>
      <c r="D33" s="3" t="s">
        <v>7</v>
      </c>
      <c r="E33" s="4">
        <v>89.6</v>
      </c>
      <c r="F33" s="4"/>
      <c r="G33" s="4"/>
      <c r="H33" s="4"/>
      <c r="I33" s="4"/>
      <c r="J33" s="5">
        <f>119+55/60</f>
        <v>119.91666666666667</v>
      </c>
      <c r="K33" s="5">
        <f t="shared" si="0"/>
        <v>133.83556547619048</v>
      </c>
      <c r="L33" s="19">
        <f t="shared" si="1"/>
        <v>17</v>
      </c>
    </row>
    <row r="34" spans="1:12" ht="12.75">
      <c r="A34" s="3" t="s">
        <v>61</v>
      </c>
      <c r="B34" s="3" t="s">
        <v>62</v>
      </c>
      <c r="C34" s="3">
        <v>5790</v>
      </c>
      <c r="D34" s="3" t="s">
        <v>7</v>
      </c>
      <c r="E34" s="4">
        <v>89.6</v>
      </c>
      <c r="F34" s="4"/>
      <c r="G34" s="4"/>
      <c r="H34" s="4"/>
      <c r="I34" s="4"/>
      <c r="J34" s="5">
        <f>120+27/60</f>
        <v>120.45</v>
      </c>
      <c r="K34" s="5">
        <f t="shared" si="0"/>
        <v>134.43080357142858</v>
      </c>
      <c r="L34" s="19">
        <f t="shared" si="1"/>
        <v>18</v>
      </c>
    </row>
    <row r="35" spans="1:12" ht="12.75">
      <c r="A35" s="3" t="s">
        <v>50</v>
      </c>
      <c r="B35" s="3" t="s">
        <v>51</v>
      </c>
      <c r="C35" s="3">
        <v>5463</v>
      </c>
      <c r="D35" s="3" t="s">
        <v>7</v>
      </c>
      <c r="E35" s="4">
        <v>89.6</v>
      </c>
      <c r="F35" s="4"/>
      <c r="G35" s="4"/>
      <c r="H35" s="4"/>
      <c r="I35" s="4"/>
      <c r="J35" s="5">
        <f>121+46/60</f>
        <v>121.76666666666667</v>
      </c>
      <c r="K35" s="5">
        <f t="shared" si="0"/>
        <v>135.90029761904762</v>
      </c>
      <c r="L35" s="19">
        <f t="shared" si="1"/>
        <v>19</v>
      </c>
    </row>
    <row r="36" spans="1:12" ht="12.75">
      <c r="A36" s="3" t="s">
        <v>44</v>
      </c>
      <c r="B36" s="3" t="s">
        <v>43</v>
      </c>
      <c r="C36" s="3">
        <v>5584</v>
      </c>
      <c r="D36" s="3" t="s">
        <v>7</v>
      </c>
      <c r="E36" s="4">
        <v>89.6</v>
      </c>
      <c r="F36" s="4"/>
      <c r="G36" s="4"/>
      <c r="H36" s="4"/>
      <c r="I36" s="4"/>
      <c r="J36" s="5">
        <f>125+43/60</f>
        <v>125.71666666666667</v>
      </c>
      <c r="K36" s="5">
        <f t="shared" si="0"/>
        <v>140.30877976190476</v>
      </c>
      <c r="L36" s="19">
        <f t="shared" si="1"/>
        <v>20</v>
      </c>
    </row>
    <row r="37" spans="1:12" ht="12.75">
      <c r="A37" s="3" t="s">
        <v>49</v>
      </c>
      <c r="B37" s="3" t="s">
        <v>23</v>
      </c>
      <c r="C37" s="3">
        <v>5679</v>
      </c>
      <c r="D37" s="3" t="s">
        <v>7</v>
      </c>
      <c r="E37" s="4">
        <v>89.6</v>
      </c>
      <c r="F37" s="4"/>
      <c r="G37" s="4"/>
      <c r="H37" s="4"/>
      <c r="I37" s="4"/>
      <c r="J37" s="5">
        <f>128+45/60</f>
        <v>128.75</v>
      </c>
      <c r="K37" s="5">
        <f t="shared" si="0"/>
        <v>143.69419642857144</v>
      </c>
      <c r="L37" s="19">
        <f t="shared" si="1"/>
        <v>21</v>
      </c>
    </row>
    <row r="38" spans="1:12" ht="12.75">
      <c r="A38" s="3" t="s">
        <v>64</v>
      </c>
      <c r="B38" s="3" t="s">
        <v>65</v>
      </c>
      <c r="C38" s="3">
        <v>5</v>
      </c>
      <c r="D38" s="3" t="s">
        <v>66</v>
      </c>
      <c r="E38" s="3">
        <v>66.5</v>
      </c>
      <c r="J38" s="5">
        <f>97+26/60</f>
        <v>97.43333333333334</v>
      </c>
      <c r="K38" s="5">
        <f t="shared" si="0"/>
        <v>146.51629072681703</v>
      </c>
      <c r="L38" s="19">
        <f t="shared" si="1"/>
        <v>22</v>
      </c>
    </row>
    <row r="39" spans="1:12" ht="12.75">
      <c r="A39" s="3" t="s">
        <v>29</v>
      </c>
      <c r="D39" s="3" t="s">
        <v>14</v>
      </c>
      <c r="E39" s="4">
        <v>60</v>
      </c>
      <c r="J39" s="5">
        <f>99+9/60</f>
        <v>99.15</v>
      </c>
      <c r="K39" s="5">
        <f t="shared" si="0"/>
        <v>165.25</v>
      </c>
      <c r="L39" s="19">
        <f t="shared" si="1"/>
        <v>23</v>
      </c>
    </row>
    <row r="40" spans="1:12" ht="12.75">
      <c r="A40" s="3" t="s">
        <v>68</v>
      </c>
      <c r="D40" s="3" t="s">
        <v>12</v>
      </c>
      <c r="E40" s="3">
        <v>76</v>
      </c>
      <c r="J40" s="5">
        <f>139+15/60</f>
        <v>139.25</v>
      </c>
      <c r="K40" s="5">
        <f t="shared" si="0"/>
        <v>183.2236842105263</v>
      </c>
      <c r="L40" s="19">
        <f t="shared" si="1"/>
        <v>24</v>
      </c>
    </row>
    <row r="41" spans="1:12" ht="12.75">
      <c r="A41" s="3" t="s">
        <v>33</v>
      </c>
      <c r="B41" s="3" t="s">
        <v>34</v>
      </c>
      <c r="C41" s="3">
        <v>5341</v>
      </c>
      <c r="D41" s="3" t="s">
        <v>7</v>
      </c>
      <c r="E41" s="4">
        <v>89.6</v>
      </c>
      <c r="F41" s="4"/>
      <c r="G41" s="4"/>
      <c r="H41" s="4"/>
      <c r="I41" s="4"/>
      <c r="J41" s="5" t="s">
        <v>74</v>
      </c>
      <c r="K41" s="5" t="e">
        <f t="shared" si="0"/>
        <v>#VALUE!</v>
      </c>
      <c r="L41" s="5"/>
    </row>
    <row r="42" spans="1:12" ht="12.75">
      <c r="A42" s="3" t="s">
        <v>52</v>
      </c>
      <c r="B42" s="3" t="s">
        <v>53</v>
      </c>
      <c r="C42" s="3">
        <v>18</v>
      </c>
      <c r="D42" s="3" t="s">
        <v>11</v>
      </c>
      <c r="E42" s="4">
        <v>91.1</v>
      </c>
      <c r="F42" s="4"/>
      <c r="G42" s="4"/>
      <c r="H42" s="4"/>
      <c r="I42" s="4"/>
      <c r="J42" s="5" t="s">
        <v>74</v>
      </c>
      <c r="K42" s="5" t="e">
        <f t="shared" si="0"/>
        <v>#VALUE!</v>
      </c>
      <c r="L42" s="5"/>
    </row>
    <row r="43" spans="1:12" ht="12.75">
      <c r="A43" s="3" t="s">
        <v>70</v>
      </c>
      <c r="C43" s="3">
        <v>367</v>
      </c>
      <c r="D43" s="3" t="s">
        <v>39</v>
      </c>
      <c r="E43" s="4">
        <v>91.3</v>
      </c>
      <c r="F43" s="4"/>
      <c r="G43" s="4"/>
      <c r="H43" s="4"/>
      <c r="I43" s="4"/>
      <c r="J43" s="5" t="s">
        <v>74</v>
      </c>
      <c r="K43" s="5" t="e">
        <f t="shared" si="0"/>
        <v>#VALUE!</v>
      </c>
      <c r="L43" s="5"/>
    </row>
  </sheetData>
  <mergeCells count="3">
    <mergeCell ref="A3:D3"/>
    <mergeCell ref="E3:I3"/>
    <mergeCell ref="J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Lee</dc:creator>
  <cp:keywords/>
  <dc:description/>
  <cp:lastModifiedBy>Matt Braun</cp:lastModifiedBy>
  <dcterms:created xsi:type="dcterms:W3CDTF">2008-07-03T13:08:12Z</dcterms:created>
  <dcterms:modified xsi:type="dcterms:W3CDTF">2008-07-07T11:59:22Z</dcterms:modified>
  <cp:category/>
  <cp:version/>
  <cp:contentType/>
  <cp:contentStatus/>
</cp:coreProperties>
</file>